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103_SA\Mestrados\Ingresso\Enfermagem Saúde Materna e Obstétrica\"/>
    </mc:Choice>
  </mc:AlternateContent>
  <xr:revisionPtr revIDLastSave="0" documentId="13_ncr:1_{EF4947E9-2829-459A-8D18-B91257C3F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elha_Autoavaliacao" sheetId="1" r:id="rId1"/>
  </sheets>
  <definedNames>
    <definedName name="_xlnm._FilterDatabase" localSheetId="0" hidden="1">Grelha_Autoavaliacao!$A$8:$I$62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8" i="1"/>
  <c r="G42" i="1"/>
  <c r="G57" i="1"/>
  <c r="E57" i="1"/>
  <c r="G52" i="1"/>
  <c r="G51" i="1"/>
  <c r="G50" i="1"/>
  <c r="G47" i="1"/>
  <c r="G46" i="1"/>
  <c r="G45" i="1"/>
  <c r="G41" i="1"/>
  <c r="G38" i="1"/>
  <c r="G37" i="1"/>
  <c r="G36" i="1"/>
  <c r="G35" i="1"/>
  <c r="G34" i="1"/>
  <c r="G31" i="1"/>
  <c r="G30" i="1"/>
  <c r="G29" i="1"/>
  <c r="G28" i="1"/>
  <c r="G27" i="1"/>
  <c r="G26" i="1"/>
  <c r="G25" i="1"/>
  <c r="G20" i="1"/>
  <c r="G19" i="1"/>
  <c r="G17" i="1"/>
  <c r="G16" i="1"/>
  <c r="G13" i="1"/>
  <c r="G12" i="1"/>
  <c r="G48" i="1" l="1"/>
  <c r="G43" i="1"/>
  <c r="G39" i="1"/>
  <c r="G21" i="1"/>
  <c r="G53" i="1"/>
  <c r="G32" i="1"/>
  <c r="G59" i="1" s="1"/>
  <c r="G14" i="1"/>
  <c r="G54" i="1" l="1"/>
  <c r="G60" i="1" s="1"/>
  <c r="G22" i="1"/>
  <c r="G58" i="1" s="1"/>
  <c r="G61" i="1" l="1"/>
  <c r="G62" i="1" s="1"/>
</calcChain>
</file>

<file path=xl/sharedStrings.xml><?xml version="1.0" encoding="utf-8"?>
<sst xmlns="http://schemas.openxmlformats.org/spreadsheetml/2006/main" count="239" uniqueCount="121">
  <si>
    <t>Ficha de Autoavaliação Curricular – Mestrado em Enfermagem de Saúde Materna e Obstétrica</t>
  </si>
  <si>
    <t>Preencher apenas os campos destinados ao candidato e anexar comprovativos. O júri procede posteriormente à validação.</t>
  </si>
  <si>
    <t>Nome do candidato</t>
  </si>
  <si>
    <t>N.º de candidatura</t>
  </si>
  <si>
    <t>Email</t>
  </si>
  <si>
    <t>Telefone</t>
  </si>
  <si>
    <t>Classificação da Licenciatura (CL) [0-20]</t>
  </si>
  <si>
    <t>Pretende título de Enfermeiro Especialista?</t>
  </si>
  <si>
    <t>Área</t>
  </si>
  <si>
    <t>Subárea</t>
  </si>
  <si>
    <t>Item / Critério</t>
  </si>
  <si>
    <t>Evidência / comprovativo</t>
  </si>
  <si>
    <t>Quantidade / assinalar</t>
  </si>
  <si>
    <t>Pontos unitários</t>
  </si>
  <si>
    <t>Pontuação do candidato</t>
  </si>
  <si>
    <t>Validação do júri</t>
  </si>
  <si>
    <t>Observações</t>
  </si>
  <si>
    <t>AA</t>
  </si>
  <si>
    <t>Atividade Académica</t>
  </si>
  <si>
    <t>FORMAÇÃO DE BASE (máximo 12 pontos)</t>
  </si>
  <si>
    <t>Formação de base</t>
  </si>
  <si>
    <t>Certidão de habilitações</t>
  </si>
  <si>
    <t>Assinalar 1 se aplicável</t>
  </si>
  <si>
    <t>Título de Enfermeiro Especialista (OE)</t>
  </si>
  <si>
    <t>Comprovativo OE</t>
  </si>
  <si>
    <t>Mestrado noutra área</t>
  </si>
  <si>
    <t>Diploma / certidão</t>
  </si>
  <si>
    <t>Doutoramento</t>
  </si>
  <si>
    <t>Subtotal</t>
  </si>
  <si>
    <t>Subtotal Formação de Base</t>
  </si>
  <si>
    <t>Máximo 12 pontos</t>
  </si>
  <si>
    <t>FORMAÇÃO PÓS-GRADUADA / AVANÇADA (máximo 8 pontos)</t>
  </si>
  <si>
    <t>Formação avançada</t>
  </si>
  <si>
    <t>Pós-graduação ≥ 30 ECTS</t>
  </si>
  <si>
    <t>Indicar n.º de formações</t>
  </si>
  <si>
    <t>Curso de formação avançada ≥ 15 ECTS</t>
  </si>
  <si>
    <t>Certificado</t>
  </si>
  <si>
    <t>Indicar n.º de cursos</t>
  </si>
  <si>
    <t>Curso de curta duração (25–100 h)</t>
  </si>
  <si>
    <t>Curso ≥ 100 h</t>
  </si>
  <si>
    <t>Formação específica em Saúde Materna e Obstétrica (bónus)</t>
  </si>
  <si>
    <t>Bónus por formação relevante</t>
  </si>
  <si>
    <t>Subtotal Formação Avançada</t>
  </si>
  <si>
    <t>Máximo 8 pontos</t>
  </si>
  <si>
    <t>Total</t>
  </si>
  <si>
    <t>Total Atividade Académica (AA)</t>
  </si>
  <si>
    <t>Máximo 20 pontos</t>
  </si>
  <si>
    <t>AP</t>
  </si>
  <si>
    <t>Atividade Profissional</t>
  </si>
  <si>
    <t>EXPERIÊNCIA PROFISSIONAL RELEVANTE (máximo 20 pontos)</t>
  </si>
  <si>
    <t>Instrução</t>
  </si>
  <si>
    <t>Nas linhas de duração assinalar apenas uma opção: 0 = não; 1 = sim</t>
  </si>
  <si>
    <t>Experiência específica</t>
  </si>
  <si>
    <t>&lt; 2 anos em contexto de Saúde Materna e Obstétrica</t>
  </si>
  <si>
    <t>Declaração de tempo de serviço</t>
  </si>
  <si>
    <t>Assinalar apenas uma opção</t>
  </si>
  <si>
    <t>2–5 anos em contexto de Saúde Materna e Obstétrica</t>
  </si>
  <si>
    <t>6–10 anos em contexto de Saúde Materna e Obstétrica</t>
  </si>
  <si>
    <t>&gt; 10 anos em contexto de Saúde Materna e Obstétrica</t>
  </si>
  <si>
    <t>Funções diferenciadas</t>
  </si>
  <si>
    <t>Enfermeiro orientador de estudantes</t>
  </si>
  <si>
    <t>Declaração / comprovativo</t>
  </si>
  <si>
    <t>Total Atividade Profissional (AP)</t>
  </si>
  <si>
    <t>ACA</t>
  </si>
  <si>
    <t>Atividade Científica e Artística</t>
  </si>
  <si>
    <t>PUBLICAÇÕES CIENTÍFICAS (máximo 10 pontos)</t>
  </si>
  <si>
    <t>Publicações</t>
  </si>
  <si>
    <t>Publicação / DOI / URL</t>
  </si>
  <si>
    <t>Indicar n.º de publicações</t>
  </si>
  <si>
    <t>Artigo indexado (coautor)</t>
  </si>
  <si>
    <t>Publicação / URL</t>
  </si>
  <si>
    <t>Referência bibliográfica</t>
  </si>
  <si>
    <t>Indicar n.º de capítulos</t>
  </si>
  <si>
    <t>Indicar n.º de livros</t>
  </si>
  <si>
    <t>Subtotal Publicações</t>
  </si>
  <si>
    <t>Máximo 10 pontos</t>
  </si>
  <si>
    <t>COMUNICAÇÕES CIENTÍFICAS (máximo 5 pontos)</t>
  </si>
  <si>
    <t>Comunicações</t>
  </si>
  <si>
    <t>Certificado / programa científico</t>
  </si>
  <si>
    <t>Indicar n.º de comunicações</t>
  </si>
  <si>
    <t>Indicar n.º de posters</t>
  </si>
  <si>
    <t>Subtotal Comunicações</t>
  </si>
  <si>
    <t>Máximo 5 pontos</t>
  </si>
  <si>
    <t>PROJETOS (máximo 3 pontos)</t>
  </si>
  <si>
    <t>Projetos</t>
  </si>
  <si>
    <t>Investigador principal</t>
  </si>
  <si>
    <t>Indicar n.º de projetos</t>
  </si>
  <si>
    <t>Membro de equipa</t>
  </si>
  <si>
    <t>Bolseiro de investigação</t>
  </si>
  <si>
    <t>Indicar n.º de bolsas</t>
  </si>
  <si>
    <t>Subtotal Projetos</t>
  </si>
  <si>
    <t>Máximo 3 pontos</t>
  </si>
  <si>
    <t>ATIVIDADE EDITORIAL / CIENTÍFICA (máximo 2 pontos)</t>
  </si>
  <si>
    <t>Atividade editorial</t>
  </si>
  <si>
    <t>Revisor científico</t>
  </si>
  <si>
    <t>Indicar n.º de participações</t>
  </si>
  <si>
    <t>Comissão científica de congresso</t>
  </si>
  <si>
    <t>Organização de evento científico</t>
  </si>
  <si>
    <t>Subtotal Atividade Editorial / Científica</t>
  </si>
  <si>
    <t>Máximo 2 pontos</t>
  </si>
  <si>
    <t>Total Atividade Científica e Artística (ACA)</t>
  </si>
  <si>
    <t>RESUMO</t>
  </si>
  <si>
    <t>Síntese de pontuações</t>
  </si>
  <si>
    <t>Classificação da Licenciatura (CL)</t>
  </si>
  <si>
    <t>Valor introduzido pelo candidato</t>
  </si>
  <si>
    <t>Atividade Académica (AA)</t>
  </si>
  <si>
    <t>Atividade Profissional (AP)</t>
  </si>
  <si>
    <t>Atividade Científica e Artística (ACA)</t>
  </si>
  <si>
    <t>Classificação Curricular (CC)</t>
  </si>
  <si>
    <t>CC = 0,3 AA + 0,4 AP + 0,3 ACA</t>
  </si>
  <si>
    <t>Classificação Final</t>
  </si>
  <si>
    <t>Classificação Final = 0,5 CL + 0,5 CC</t>
  </si>
  <si>
    <t>Enfermeiro de referência/Responsável turno</t>
  </si>
  <si>
    <t xml:space="preserve">Poster </t>
  </si>
  <si>
    <t xml:space="preserve">Licenciatura em Enfermagem </t>
  </si>
  <si>
    <t xml:space="preserve">Enfermeiro Gestor </t>
  </si>
  <si>
    <t>Capítulo de livro/e-book</t>
  </si>
  <si>
    <t>Livro/e-book</t>
  </si>
  <si>
    <t xml:space="preserve">Artigo indexado (1º autor) </t>
  </si>
  <si>
    <t xml:space="preserve">Artigo não indexado (1º autor) </t>
  </si>
  <si>
    <t xml:space="preserve">Comunicação 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</si>
</sst>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4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zoomScale="80" zoomScaleNormal="80" workbookViewId="0">
      <pane ySplit="8" topLeftCell="A9" activePane="bottomLeft" state="frozen"/>
      <selection pane="bottomLeft" activeCell="B6" sqref="B6"/>
    </sheetView>
  </sheetViews>
  <sheetFormatPr defaultRowHeight="15" x14ac:dyDescent="0.25"/>
  <cols>
    <col min="1" max="1" width="18" customWidth="1"/>
    <col min="2" max="2" width="30" customWidth="1"/>
    <col min="3" max="3" width="69" customWidth="1"/>
    <col min="4" max="4" width="29.85546875" customWidth="1"/>
    <col min="5" max="5" width="22.7109375" customWidth="1"/>
    <col min="6" max="6" width="18.7109375" customWidth="1"/>
    <col min="7" max="7" width="24.28515625" customWidth="1"/>
    <col min="8" max="8" width="21.5703125" customWidth="1"/>
    <col min="9" max="9" width="34.85546875" customWidth="1"/>
  </cols>
  <sheetData>
    <row r="1" spans="1:9" ht="27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7.95" customHeight="1" x14ac:dyDescent="0.25">
      <c r="A2" s="17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1.95" customHeight="1" x14ac:dyDescent="0.25"/>
    <row r="4" spans="1:9" ht="21.95" customHeight="1" x14ac:dyDescent="0.25">
      <c r="A4" s="19" t="s">
        <v>2</v>
      </c>
      <c r="B4" s="24"/>
      <c r="C4" s="25"/>
      <c r="E4" s="19" t="s">
        <v>3</v>
      </c>
      <c r="F4" s="20"/>
      <c r="G4" s="20"/>
    </row>
    <row r="5" spans="1:9" ht="21.95" customHeight="1" x14ac:dyDescent="0.25">
      <c r="A5" s="26" t="s">
        <v>4</v>
      </c>
      <c r="B5" s="24"/>
      <c r="C5" s="25"/>
      <c r="E5" s="26" t="s">
        <v>5</v>
      </c>
      <c r="F5" s="20"/>
      <c r="G5" s="20"/>
    </row>
    <row r="6" spans="1:9" ht="21.95" customHeight="1" x14ac:dyDescent="0.25">
      <c r="A6" s="26" t="s">
        <v>6</v>
      </c>
      <c r="B6" s="20"/>
      <c r="C6" s="27"/>
      <c r="E6" s="26" t="s">
        <v>7</v>
      </c>
      <c r="F6" s="20"/>
      <c r="G6" s="20"/>
    </row>
    <row r="7" spans="1:9" ht="21.95" customHeight="1" x14ac:dyDescent="0.25"/>
    <row r="8" spans="1:9" s="13" customFormat="1" ht="21.95" customHeight="1" x14ac:dyDescent="0.25">
      <c r="A8" s="4" t="s">
        <v>8</v>
      </c>
      <c r="B8" s="4" t="s">
        <v>9</v>
      </c>
      <c r="C8" s="4" t="s">
        <v>10</v>
      </c>
      <c r="D8" s="4" t="s">
        <v>11</v>
      </c>
      <c r="E8" s="18" t="s">
        <v>12</v>
      </c>
      <c r="F8" s="4" t="s">
        <v>13</v>
      </c>
      <c r="G8" s="4" t="s">
        <v>14</v>
      </c>
      <c r="H8" s="4" t="s">
        <v>15</v>
      </c>
      <c r="I8" s="4" t="s">
        <v>16</v>
      </c>
    </row>
    <row r="9" spans="1:9" ht="21.95" customHeight="1" x14ac:dyDescent="0.25">
      <c r="A9" s="1" t="s">
        <v>17</v>
      </c>
      <c r="B9" s="1" t="s">
        <v>18</v>
      </c>
      <c r="C9" s="1" t="s">
        <v>19</v>
      </c>
      <c r="D9" s="1"/>
      <c r="E9" s="19"/>
      <c r="F9" s="5"/>
      <c r="G9" s="5"/>
      <c r="H9" s="5"/>
      <c r="I9" s="1"/>
    </row>
    <row r="10" spans="1:9" ht="21.95" customHeight="1" x14ac:dyDescent="0.25">
      <c r="A10" s="6" t="s">
        <v>17</v>
      </c>
      <c r="B10" s="6" t="s">
        <v>20</v>
      </c>
      <c r="C10" s="6" t="s">
        <v>114</v>
      </c>
      <c r="D10" s="6" t="s">
        <v>21</v>
      </c>
      <c r="E10" s="20">
        <v>1</v>
      </c>
      <c r="F10" s="3">
        <v>2</v>
      </c>
      <c r="G10" s="3">
        <f>E10*F10</f>
        <v>2</v>
      </c>
      <c r="H10" s="3"/>
      <c r="I10" s="6" t="s">
        <v>22</v>
      </c>
    </row>
    <row r="11" spans="1:9" ht="21.95" customHeight="1" x14ac:dyDescent="0.25">
      <c r="A11" s="6" t="s">
        <v>17</v>
      </c>
      <c r="B11" s="6" t="s">
        <v>20</v>
      </c>
      <c r="C11" s="6" t="s">
        <v>23</v>
      </c>
      <c r="D11" s="6" t="s">
        <v>24</v>
      </c>
      <c r="E11" s="20">
        <v>1</v>
      </c>
      <c r="F11" s="3">
        <v>4</v>
      </c>
      <c r="G11" s="3">
        <f>E11*F11</f>
        <v>4</v>
      </c>
      <c r="H11" s="3"/>
      <c r="I11" s="6" t="s">
        <v>22</v>
      </c>
    </row>
    <row r="12" spans="1:9" ht="21.95" customHeight="1" x14ac:dyDescent="0.25">
      <c r="A12" s="6" t="s">
        <v>17</v>
      </c>
      <c r="B12" s="6" t="s">
        <v>20</v>
      </c>
      <c r="C12" s="6" t="s">
        <v>25</v>
      </c>
      <c r="D12" s="6" t="s">
        <v>26</v>
      </c>
      <c r="E12" s="20">
        <v>1</v>
      </c>
      <c r="F12" s="3">
        <v>2</v>
      </c>
      <c r="G12" s="3">
        <f>E12*F12</f>
        <v>2</v>
      </c>
      <c r="H12" s="3"/>
      <c r="I12" s="6" t="s">
        <v>22</v>
      </c>
    </row>
    <row r="13" spans="1:9" ht="21.95" customHeight="1" x14ac:dyDescent="0.25">
      <c r="A13" s="6" t="s">
        <v>17</v>
      </c>
      <c r="B13" s="6" t="s">
        <v>20</v>
      </c>
      <c r="C13" s="6" t="s">
        <v>27</v>
      </c>
      <c r="D13" s="6" t="s">
        <v>26</v>
      </c>
      <c r="E13" s="20"/>
      <c r="F13" s="3">
        <v>4</v>
      </c>
      <c r="G13" s="3">
        <f>E13*F13</f>
        <v>0</v>
      </c>
      <c r="H13" s="3"/>
      <c r="I13" s="6" t="s">
        <v>22</v>
      </c>
    </row>
    <row r="14" spans="1:9" ht="21.95" customHeight="1" x14ac:dyDescent="0.25">
      <c r="A14" s="7" t="s">
        <v>17</v>
      </c>
      <c r="B14" s="7" t="s">
        <v>28</v>
      </c>
      <c r="C14" s="7" t="s">
        <v>29</v>
      </c>
      <c r="D14" s="7"/>
      <c r="E14" s="21"/>
      <c r="F14" s="8"/>
      <c r="G14" s="8">
        <f>MIN(SUM(G10:G13),12)</f>
        <v>8</v>
      </c>
      <c r="H14" s="8"/>
      <c r="I14" s="7" t="s">
        <v>30</v>
      </c>
    </row>
    <row r="15" spans="1:9" ht="21.95" customHeight="1" x14ac:dyDescent="0.25">
      <c r="A15" s="1" t="s">
        <v>17</v>
      </c>
      <c r="B15" s="1" t="s">
        <v>18</v>
      </c>
      <c r="C15" s="1" t="s">
        <v>31</v>
      </c>
      <c r="D15" s="1"/>
      <c r="E15" s="19"/>
      <c r="F15" s="5"/>
      <c r="G15" s="5"/>
      <c r="H15" s="5"/>
      <c r="I15" s="1"/>
    </row>
    <row r="16" spans="1:9" ht="21.95" customHeight="1" x14ac:dyDescent="0.25">
      <c r="A16" s="6" t="s">
        <v>17</v>
      </c>
      <c r="B16" s="6" t="s">
        <v>32</v>
      </c>
      <c r="C16" s="6" t="s">
        <v>33</v>
      </c>
      <c r="D16" s="6" t="s">
        <v>26</v>
      </c>
      <c r="E16" s="20">
        <v>1</v>
      </c>
      <c r="F16" s="3">
        <v>3</v>
      </c>
      <c r="G16" s="3">
        <f>E16*F16</f>
        <v>3</v>
      </c>
      <c r="H16" s="3"/>
      <c r="I16" s="6" t="s">
        <v>34</v>
      </c>
    </row>
    <row r="17" spans="1:9" ht="21.95" customHeight="1" x14ac:dyDescent="0.25">
      <c r="A17" s="6" t="s">
        <v>17</v>
      </c>
      <c r="B17" s="6" t="s">
        <v>32</v>
      </c>
      <c r="C17" s="6" t="s">
        <v>35</v>
      </c>
      <c r="D17" s="6" t="s">
        <v>36</v>
      </c>
      <c r="E17" s="20">
        <v>3</v>
      </c>
      <c r="F17" s="3">
        <v>2</v>
      </c>
      <c r="G17" s="3">
        <f>E17*F17</f>
        <v>6</v>
      </c>
      <c r="H17" s="3"/>
      <c r="I17" s="6" t="s">
        <v>37</v>
      </c>
    </row>
    <row r="18" spans="1:9" ht="21.95" customHeight="1" x14ac:dyDescent="0.25">
      <c r="A18" s="6" t="s">
        <v>17</v>
      </c>
      <c r="B18" s="6" t="s">
        <v>32</v>
      </c>
      <c r="C18" s="6" t="s">
        <v>39</v>
      </c>
      <c r="D18" s="6" t="s">
        <v>36</v>
      </c>
      <c r="E18" s="20">
        <v>10</v>
      </c>
      <c r="F18" s="3">
        <v>1</v>
      </c>
      <c r="G18" s="3">
        <f>E18*F18</f>
        <v>10</v>
      </c>
      <c r="H18" s="3"/>
      <c r="I18" s="6" t="s">
        <v>37</v>
      </c>
    </row>
    <row r="19" spans="1:9" ht="21.95" customHeight="1" x14ac:dyDescent="0.25">
      <c r="A19" s="6" t="s">
        <v>17</v>
      </c>
      <c r="B19" s="6" t="s">
        <v>32</v>
      </c>
      <c r="C19" s="6" t="s">
        <v>38</v>
      </c>
      <c r="D19" s="6" t="s">
        <v>36</v>
      </c>
      <c r="E19" s="20">
        <v>10</v>
      </c>
      <c r="F19" s="3">
        <v>0.5</v>
      </c>
      <c r="G19" s="3">
        <f>E19*F19</f>
        <v>5</v>
      </c>
      <c r="H19" s="3"/>
      <c r="I19" s="6" t="s">
        <v>37</v>
      </c>
    </row>
    <row r="20" spans="1:9" ht="21.95" customHeight="1" x14ac:dyDescent="0.25">
      <c r="A20" s="6" t="s">
        <v>17</v>
      </c>
      <c r="B20" s="6" t="s">
        <v>32</v>
      </c>
      <c r="C20" s="6" t="s">
        <v>40</v>
      </c>
      <c r="D20" s="6" t="s">
        <v>36</v>
      </c>
      <c r="E20" s="20">
        <v>1</v>
      </c>
      <c r="F20" s="3">
        <v>0.5</v>
      </c>
      <c r="G20" s="3">
        <f>E20*F20</f>
        <v>0.5</v>
      </c>
      <c r="H20" s="3"/>
      <c r="I20" s="6" t="s">
        <v>41</v>
      </c>
    </row>
    <row r="21" spans="1:9" ht="21.95" customHeight="1" x14ac:dyDescent="0.25">
      <c r="A21" s="7" t="s">
        <v>17</v>
      </c>
      <c r="B21" s="7" t="s">
        <v>28</v>
      </c>
      <c r="C21" s="7" t="s">
        <v>42</v>
      </c>
      <c r="D21" s="7"/>
      <c r="E21" s="21"/>
      <c r="F21" s="8"/>
      <c r="G21" s="8">
        <f>MIN(SUM(G16:G20),8)</f>
        <v>8</v>
      </c>
      <c r="H21" s="8"/>
      <c r="I21" s="7" t="s">
        <v>43</v>
      </c>
    </row>
    <row r="22" spans="1:9" ht="21.95" customHeight="1" x14ac:dyDescent="0.25">
      <c r="A22" s="7" t="s">
        <v>17</v>
      </c>
      <c r="B22" s="7" t="s">
        <v>44</v>
      </c>
      <c r="C22" s="7" t="s">
        <v>45</v>
      </c>
      <c r="D22" s="7"/>
      <c r="E22" s="21"/>
      <c r="F22" s="8"/>
      <c r="G22" s="8">
        <f>MIN(G14+G21,20)</f>
        <v>16</v>
      </c>
      <c r="H22" s="8"/>
      <c r="I22" s="7" t="s">
        <v>46</v>
      </c>
    </row>
    <row r="23" spans="1:9" ht="21.95" customHeight="1" x14ac:dyDescent="0.25">
      <c r="A23" s="1" t="s">
        <v>47</v>
      </c>
      <c r="B23" s="1" t="s">
        <v>48</v>
      </c>
      <c r="C23" s="1" t="s">
        <v>49</v>
      </c>
      <c r="D23" s="1"/>
      <c r="E23" s="19"/>
      <c r="F23" s="5"/>
      <c r="G23" s="5"/>
      <c r="H23" s="5"/>
      <c r="I23" s="1"/>
    </row>
    <row r="24" spans="1:9" ht="21.95" customHeight="1" x14ac:dyDescent="0.25">
      <c r="A24" s="9" t="s">
        <v>47</v>
      </c>
      <c r="B24" s="9" t="s">
        <v>50</v>
      </c>
      <c r="C24" s="9" t="s">
        <v>51</v>
      </c>
      <c r="D24" s="9"/>
      <c r="E24" s="22"/>
      <c r="F24" s="10"/>
      <c r="G24" s="10"/>
      <c r="H24" s="10"/>
      <c r="I24" s="9"/>
    </row>
    <row r="25" spans="1:9" ht="21.95" customHeight="1" x14ac:dyDescent="0.25">
      <c r="A25" s="6" t="s">
        <v>47</v>
      </c>
      <c r="B25" s="6" t="s">
        <v>52</v>
      </c>
      <c r="C25" s="6" t="s">
        <v>53</v>
      </c>
      <c r="D25" s="6" t="s">
        <v>54</v>
      </c>
      <c r="E25" s="20">
        <v>0</v>
      </c>
      <c r="F25" s="3">
        <v>5</v>
      </c>
      <c r="G25" s="3">
        <f t="shared" ref="G25:G31" si="0">E25*F25</f>
        <v>0</v>
      </c>
      <c r="H25" s="3"/>
      <c r="I25" s="6" t="s">
        <v>55</v>
      </c>
    </row>
    <row r="26" spans="1:9" ht="21.95" customHeight="1" x14ac:dyDescent="0.25">
      <c r="A26" s="6" t="s">
        <v>47</v>
      </c>
      <c r="B26" s="6" t="s">
        <v>52</v>
      </c>
      <c r="C26" s="6" t="s">
        <v>56</v>
      </c>
      <c r="D26" s="6" t="s">
        <v>54</v>
      </c>
      <c r="E26" s="20">
        <v>0</v>
      </c>
      <c r="F26" s="3">
        <v>10</v>
      </c>
      <c r="G26" s="3">
        <f t="shared" si="0"/>
        <v>0</v>
      </c>
      <c r="H26" s="3"/>
      <c r="I26" s="6" t="s">
        <v>55</v>
      </c>
    </row>
    <row r="27" spans="1:9" ht="21.95" customHeight="1" x14ac:dyDescent="0.25">
      <c r="A27" s="6" t="s">
        <v>47</v>
      </c>
      <c r="B27" s="6" t="s">
        <v>52</v>
      </c>
      <c r="C27" s="6" t="s">
        <v>57</v>
      </c>
      <c r="D27" s="6" t="s">
        <v>54</v>
      </c>
      <c r="E27" s="20">
        <v>0</v>
      </c>
      <c r="F27" s="3">
        <v>15</v>
      </c>
      <c r="G27" s="3">
        <f t="shared" si="0"/>
        <v>0</v>
      </c>
      <c r="H27" s="3"/>
      <c r="I27" s="6" t="s">
        <v>55</v>
      </c>
    </row>
    <row r="28" spans="1:9" ht="21.95" customHeight="1" x14ac:dyDescent="0.25">
      <c r="A28" s="6" t="s">
        <v>47</v>
      </c>
      <c r="B28" s="6" t="s">
        <v>52</v>
      </c>
      <c r="C28" s="6" t="s">
        <v>58</v>
      </c>
      <c r="D28" s="6" t="s">
        <v>54</v>
      </c>
      <c r="E28" s="20">
        <v>1</v>
      </c>
      <c r="F28" s="3">
        <v>16</v>
      </c>
      <c r="G28" s="3">
        <f t="shared" si="0"/>
        <v>16</v>
      </c>
      <c r="H28" s="3"/>
      <c r="I28" s="6" t="s">
        <v>55</v>
      </c>
    </row>
    <row r="29" spans="1:9" ht="21.95" customHeight="1" x14ac:dyDescent="0.25">
      <c r="A29" s="6" t="s">
        <v>47</v>
      </c>
      <c r="B29" s="6" t="s">
        <v>59</v>
      </c>
      <c r="C29" s="6" t="s">
        <v>60</v>
      </c>
      <c r="D29" s="6" t="s">
        <v>61</v>
      </c>
      <c r="E29" s="20">
        <v>1</v>
      </c>
      <c r="F29" s="3">
        <v>1</v>
      </c>
      <c r="G29" s="3">
        <f t="shared" si="0"/>
        <v>1</v>
      </c>
      <c r="H29" s="3"/>
      <c r="I29" s="6" t="s">
        <v>22</v>
      </c>
    </row>
    <row r="30" spans="1:9" ht="21.95" customHeight="1" x14ac:dyDescent="0.25">
      <c r="A30" s="6" t="s">
        <v>47</v>
      </c>
      <c r="B30" s="6" t="s">
        <v>59</v>
      </c>
      <c r="C30" s="6" t="s">
        <v>112</v>
      </c>
      <c r="D30" s="6" t="s">
        <v>61</v>
      </c>
      <c r="E30" s="20">
        <v>1</v>
      </c>
      <c r="F30" s="3">
        <v>1</v>
      </c>
      <c r="G30" s="3">
        <f t="shared" si="0"/>
        <v>1</v>
      </c>
      <c r="H30" s="3"/>
      <c r="I30" s="6" t="s">
        <v>22</v>
      </c>
    </row>
    <row r="31" spans="1:9" ht="21.95" customHeight="1" x14ac:dyDescent="0.25">
      <c r="A31" s="6" t="s">
        <v>47</v>
      </c>
      <c r="B31" s="6" t="s">
        <v>59</v>
      </c>
      <c r="C31" s="6" t="s">
        <v>115</v>
      </c>
      <c r="D31" s="6" t="s">
        <v>61</v>
      </c>
      <c r="E31" s="20">
        <v>1</v>
      </c>
      <c r="F31" s="3">
        <v>2</v>
      </c>
      <c r="G31" s="3">
        <f t="shared" si="0"/>
        <v>2</v>
      </c>
      <c r="H31" s="3"/>
      <c r="I31" s="6" t="s">
        <v>22</v>
      </c>
    </row>
    <row r="32" spans="1:9" ht="21.95" customHeight="1" x14ac:dyDescent="0.25">
      <c r="A32" s="7" t="s">
        <v>47</v>
      </c>
      <c r="B32" s="7" t="s">
        <v>44</v>
      </c>
      <c r="C32" s="7" t="s">
        <v>62</v>
      </c>
      <c r="D32" s="7"/>
      <c r="E32" s="21"/>
      <c r="F32" s="8"/>
      <c r="G32" s="8">
        <f>MIN(SUM(G25:G31),20)</f>
        <v>20</v>
      </c>
      <c r="H32" s="8"/>
      <c r="I32" s="7" t="s">
        <v>46</v>
      </c>
    </row>
    <row r="33" spans="1:9" ht="21.95" customHeight="1" x14ac:dyDescent="0.25">
      <c r="A33" s="1" t="s">
        <v>63</v>
      </c>
      <c r="B33" s="1" t="s">
        <v>64</v>
      </c>
      <c r="C33" s="1" t="s">
        <v>65</v>
      </c>
      <c r="D33" s="1"/>
      <c r="E33" s="19"/>
      <c r="F33" s="5"/>
      <c r="G33" s="5"/>
      <c r="H33" s="5"/>
      <c r="I33" s="1"/>
    </row>
    <row r="34" spans="1:9" ht="21.95" customHeight="1" x14ac:dyDescent="0.25">
      <c r="A34" s="6" t="s">
        <v>63</v>
      </c>
      <c r="B34" s="6" t="s">
        <v>66</v>
      </c>
      <c r="C34" s="6" t="s">
        <v>118</v>
      </c>
      <c r="D34" s="6" t="s">
        <v>67</v>
      </c>
      <c r="E34" s="20">
        <v>0</v>
      </c>
      <c r="F34" s="3">
        <v>5</v>
      </c>
      <c r="G34" s="3">
        <f>E34*F34</f>
        <v>0</v>
      </c>
      <c r="H34" s="3"/>
      <c r="I34" s="6" t="s">
        <v>68</v>
      </c>
    </row>
    <row r="35" spans="1:9" ht="21.95" customHeight="1" x14ac:dyDescent="0.25">
      <c r="A35" s="6" t="s">
        <v>63</v>
      </c>
      <c r="B35" s="6" t="s">
        <v>66</v>
      </c>
      <c r="C35" s="6" t="s">
        <v>69</v>
      </c>
      <c r="D35" s="6" t="s">
        <v>67</v>
      </c>
      <c r="E35" s="20">
        <v>1</v>
      </c>
      <c r="F35" s="3">
        <v>3</v>
      </c>
      <c r="G35" s="3">
        <f>E35*F35</f>
        <v>3</v>
      </c>
      <c r="H35" s="3"/>
      <c r="I35" s="6" t="s">
        <v>68</v>
      </c>
    </row>
    <row r="36" spans="1:9" ht="21.95" customHeight="1" x14ac:dyDescent="0.25">
      <c r="A36" s="6" t="s">
        <v>63</v>
      </c>
      <c r="B36" s="6" t="s">
        <v>66</v>
      </c>
      <c r="C36" s="6" t="s">
        <v>119</v>
      </c>
      <c r="D36" s="6" t="s">
        <v>70</v>
      </c>
      <c r="E36" s="20">
        <v>1</v>
      </c>
      <c r="F36" s="3">
        <v>3</v>
      </c>
      <c r="G36" s="3">
        <f>E36*F36</f>
        <v>3</v>
      </c>
      <c r="H36" s="3"/>
      <c r="I36" s="6" t="s">
        <v>68</v>
      </c>
    </row>
    <row r="37" spans="1:9" ht="21.95" customHeight="1" x14ac:dyDescent="0.25">
      <c r="A37" s="6" t="s">
        <v>63</v>
      </c>
      <c r="B37" s="6" t="s">
        <v>66</v>
      </c>
      <c r="C37" s="6" t="s">
        <v>116</v>
      </c>
      <c r="D37" s="6" t="s">
        <v>71</v>
      </c>
      <c r="E37" s="20">
        <v>1</v>
      </c>
      <c r="F37" s="3">
        <v>2</v>
      </c>
      <c r="G37" s="3">
        <f>E37*F37</f>
        <v>2</v>
      </c>
      <c r="H37" s="3"/>
      <c r="I37" s="6" t="s">
        <v>72</v>
      </c>
    </row>
    <row r="38" spans="1:9" ht="21.95" customHeight="1" x14ac:dyDescent="0.25">
      <c r="A38" s="6" t="s">
        <v>63</v>
      </c>
      <c r="B38" s="6" t="s">
        <v>66</v>
      </c>
      <c r="C38" s="6" t="s">
        <v>117</v>
      </c>
      <c r="D38" s="6" t="s">
        <v>71</v>
      </c>
      <c r="E38" s="20">
        <v>1</v>
      </c>
      <c r="F38" s="3">
        <v>5</v>
      </c>
      <c r="G38" s="3">
        <f>E38*F38</f>
        <v>5</v>
      </c>
      <c r="H38" s="3"/>
      <c r="I38" s="6" t="s">
        <v>73</v>
      </c>
    </row>
    <row r="39" spans="1:9" ht="21.95" customHeight="1" x14ac:dyDescent="0.25">
      <c r="A39" s="7" t="s">
        <v>63</v>
      </c>
      <c r="B39" s="7" t="s">
        <v>28</v>
      </c>
      <c r="C39" s="7" t="s">
        <v>74</v>
      </c>
      <c r="D39" s="7"/>
      <c r="E39" s="21"/>
      <c r="F39" s="8"/>
      <c r="G39" s="8">
        <f>MIN(SUM(G34:G38),10)</f>
        <v>10</v>
      </c>
      <c r="H39" s="8"/>
      <c r="I39" s="7" t="s">
        <v>75</v>
      </c>
    </row>
    <row r="40" spans="1:9" ht="21.95" customHeight="1" x14ac:dyDescent="0.25">
      <c r="A40" s="1" t="s">
        <v>63</v>
      </c>
      <c r="B40" s="1" t="s">
        <v>64</v>
      </c>
      <c r="C40" s="1" t="s">
        <v>76</v>
      </c>
      <c r="D40" s="1"/>
      <c r="E40" s="19"/>
      <c r="F40" s="5"/>
      <c r="G40" s="5"/>
      <c r="H40" s="5"/>
      <c r="I40" s="1"/>
    </row>
    <row r="41" spans="1:9" ht="21.95" customHeight="1" x14ac:dyDescent="0.25">
      <c r="A41" s="6" t="s">
        <v>63</v>
      </c>
      <c r="B41" s="6" t="s">
        <v>77</v>
      </c>
      <c r="C41" s="6" t="s">
        <v>120</v>
      </c>
      <c r="D41" s="6" t="s">
        <v>78</v>
      </c>
      <c r="E41" s="20">
        <v>0</v>
      </c>
      <c r="F41" s="3">
        <v>5</v>
      </c>
      <c r="G41" s="3">
        <f>E41*F41</f>
        <v>0</v>
      </c>
      <c r="H41" s="3"/>
      <c r="I41" s="6" t="s">
        <v>79</v>
      </c>
    </row>
    <row r="42" spans="1:9" ht="21.95" customHeight="1" x14ac:dyDescent="0.25">
      <c r="A42" s="6" t="s">
        <v>63</v>
      </c>
      <c r="B42" s="6" t="s">
        <v>77</v>
      </c>
      <c r="C42" s="6" t="s">
        <v>113</v>
      </c>
      <c r="D42" s="6" t="s">
        <v>78</v>
      </c>
      <c r="E42" s="20">
        <v>1</v>
      </c>
      <c r="F42" s="3">
        <v>1</v>
      </c>
      <c r="G42" s="3">
        <f>E42*F42</f>
        <v>1</v>
      </c>
      <c r="H42" s="3"/>
      <c r="I42" s="6" t="s">
        <v>80</v>
      </c>
    </row>
    <row r="43" spans="1:9" ht="21.95" customHeight="1" x14ac:dyDescent="0.25">
      <c r="A43" s="7" t="s">
        <v>63</v>
      </c>
      <c r="B43" s="7" t="s">
        <v>28</v>
      </c>
      <c r="C43" s="7" t="s">
        <v>81</v>
      </c>
      <c r="D43" s="7"/>
      <c r="E43" s="21"/>
      <c r="F43" s="8"/>
      <c r="G43" s="8">
        <f>MIN(SUM(G41:G42),5)</f>
        <v>1</v>
      </c>
      <c r="H43" s="8"/>
      <c r="I43" s="7" t="s">
        <v>82</v>
      </c>
    </row>
    <row r="44" spans="1:9" ht="21.95" customHeight="1" x14ac:dyDescent="0.25">
      <c r="A44" s="1" t="s">
        <v>63</v>
      </c>
      <c r="B44" s="1" t="s">
        <v>64</v>
      </c>
      <c r="C44" s="1" t="s">
        <v>83</v>
      </c>
      <c r="D44" s="1"/>
      <c r="E44" s="19"/>
      <c r="F44" s="5"/>
      <c r="G44" s="5"/>
      <c r="H44" s="5"/>
      <c r="I44" s="1"/>
    </row>
    <row r="45" spans="1:9" ht="21.95" customHeight="1" x14ac:dyDescent="0.25">
      <c r="A45" s="6" t="s">
        <v>63</v>
      </c>
      <c r="B45" s="6" t="s">
        <v>84</v>
      </c>
      <c r="C45" s="6" t="s">
        <v>85</v>
      </c>
      <c r="D45" s="6" t="s">
        <v>61</v>
      </c>
      <c r="E45" s="20">
        <v>1</v>
      </c>
      <c r="F45" s="3">
        <v>3</v>
      </c>
      <c r="G45" s="3">
        <f>E45*F45</f>
        <v>3</v>
      </c>
      <c r="H45" s="3"/>
      <c r="I45" s="6" t="s">
        <v>86</v>
      </c>
    </row>
    <row r="46" spans="1:9" ht="21.95" customHeight="1" x14ac:dyDescent="0.25">
      <c r="A46" s="6" t="s">
        <v>63</v>
      </c>
      <c r="B46" s="6" t="s">
        <v>84</v>
      </c>
      <c r="C46" s="6" t="s">
        <v>87</v>
      </c>
      <c r="D46" s="6" t="s">
        <v>61</v>
      </c>
      <c r="E46" s="20">
        <v>1</v>
      </c>
      <c r="F46" s="3">
        <v>2</v>
      </c>
      <c r="G46" s="3">
        <f>E46*F46</f>
        <v>2</v>
      </c>
      <c r="H46" s="3"/>
      <c r="I46" s="6" t="s">
        <v>86</v>
      </c>
    </row>
    <row r="47" spans="1:9" ht="21.95" customHeight="1" x14ac:dyDescent="0.25">
      <c r="A47" s="6" t="s">
        <v>63</v>
      </c>
      <c r="B47" s="6" t="s">
        <v>84</v>
      </c>
      <c r="C47" s="6" t="s">
        <v>88</v>
      </c>
      <c r="D47" s="6" t="s">
        <v>61</v>
      </c>
      <c r="E47" s="20">
        <v>1</v>
      </c>
      <c r="F47" s="3">
        <v>2</v>
      </c>
      <c r="G47" s="3">
        <f>E47*F47</f>
        <v>2</v>
      </c>
      <c r="H47" s="3"/>
      <c r="I47" s="6" t="s">
        <v>89</v>
      </c>
    </row>
    <row r="48" spans="1:9" ht="21.95" customHeight="1" x14ac:dyDescent="0.25">
      <c r="A48" s="7" t="s">
        <v>63</v>
      </c>
      <c r="B48" s="7" t="s">
        <v>28</v>
      </c>
      <c r="C48" s="7" t="s">
        <v>90</v>
      </c>
      <c r="D48" s="7"/>
      <c r="E48" s="21"/>
      <c r="F48" s="8"/>
      <c r="G48" s="8">
        <f>MIN(SUM(G45:G47),3)</f>
        <v>3</v>
      </c>
      <c r="H48" s="8"/>
      <c r="I48" s="7" t="s">
        <v>91</v>
      </c>
    </row>
    <row r="49" spans="1:9" ht="21.95" customHeight="1" x14ac:dyDescent="0.25">
      <c r="A49" s="1" t="s">
        <v>63</v>
      </c>
      <c r="B49" s="1" t="s">
        <v>64</v>
      </c>
      <c r="C49" s="1" t="s">
        <v>92</v>
      </c>
      <c r="D49" s="1"/>
      <c r="E49" s="19"/>
      <c r="F49" s="5"/>
      <c r="G49" s="5"/>
      <c r="H49" s="5"/>
      <c r="I49" s="1"/>
    </row>
    <row r="50" spans="1:9" ht="21.95" customHeight="1" x14ac:dyDescent="0.25">
      <c r="A50" s="6" t="s">
        <v>63</v>
      </c>
      <c r="B50" s="6" t="s">
        <v>93</v>
      </c>
      <c r="C50" s="6" t="s">
        <v>94</v>
      </c>
      <c r="D50" s="6" t="s">
        <v>61</v>
      </c>
      <c r="E50" s="20">
        <v>3</v>
      </c>
      <c r="F50" s="3">
        <v>1</v>
      </c>
      <c r="G50" s="3">
        <f>E50*F50</f>
        <v>3</v>
      </c>
      <c r="H50" s="3"/>
      <c r="I50" s="6" t="s">
        <v>95</v>
      </c>
    </row>
    <row r="51" spans="1:9" ht="21.95" customHeight="1" x14ac:dyDescent="0.25">
      <c r="A51" s="6" t="s">
        <v>63</v>
      </c>
      <c r="B51" s="6" t="s">
        <v>93</v>
      </c>
      <c r="C51" s="6" t="s">
        <v>96</v>
      </c>
      <c r="D51" s="6" t="s">
        <v>61</v>
      </c>
      <c r="E51" s="20">
        <v>1</v>
      </c>
      <c r="F51" s="3">
        <v>1</v>
      </c>
      <c r="G51" s="3">
        <f>E51*F51</f>
        <v>1</v>
      </c>
      <c r="H51" s="3"/>
      <c r="I51" s="6" t="s">
        <v>95</v>
      </c>
    </row>
    <row r="52" spans="1:9" ht="21.95" customHeight="1" x14ac:dyDescent="0.25">
      <c r="A52" s="6" t="s">
        <v>63</v>
      </c>
      <c r="B52" s="6" t="s">
        <v>93</v>
      </c>
      <c r="C52" s="6" t="s">
        <v>97</v>
      </c>
      <c r="D52" s="6" t="s">
        <v>61</v>
      </c>
      <c r="E52" s="20">
        <v>0</v>
      </c>
      <c r="F52" s="3">
        <v>1</v>
      </c>
      <c r="G52" s="3">
        <f>E52*F52</f>
        <v>0</v>
      </c>
      <c r="H52" s="3"/>
      <c r="I52" s="6" t="s">
        <v>95</v>
      </c>
    </row>
    <row r="53" spans="1:9" ht="21.95" customHeight="1" x14ac:dyDescent="0.25">
      <c r="A53" s="7" t="s">
        <v>63</v>
      </c>
      <c r="B53" s="7" t="s">
        <v>28</v>
      </c>
      <c r="C53" s="7" t="s">
        <v>98</v>
      </c>
      <c r="D53" s="7"/>
      <c r="E53" s="21"/>
      <c r="F53" s="8"/>
      <c r="G53" s="8">
        <f>MIN(SUM(G50:G52),2)</f>
        <v>2</v>
      </c>
      <c r="H53" s="8"/>
      <c r="I53" s="7" t="s">
        <v>99</v>
      </c>
    </row>
    <row r="54" spans="1:9" ht="21.95" customHeight="1" x14ac:dyDescent="0.25">
      <c r="A54" s="7" t="s">
        <v>63</v>
      </c>
      <c r="B54" s="7" t="s">
        <v>44</v>
      </c>
      <c r="C54" s="7" t="s">
        <v>100</v>
      </c>
      <c r="D54" s="7"/>
      <c r="E54" s="21"/>
      <c r="F54" s="8"/>
      <c r="G54" s="8">
        <f>MIN(G39+G43+G48+G53,20)</f>
        <v>16</v>
      </c>
      <c r="H54" s="8"/>
      <c r="I54" s="7" t="s">
        <v>46</v>
      </c>
    </row>
    <row r="55" spans="1:9" ht="21.95" customHeight="1" x14ac:dyDescent="0.25">
      <c r="A55" s="6"/>
      <c r="B55" s="6"/>
      <c r="C55" s="6"/>
      <c r="D55" s="6"/>
      <c r="E55" s="20"/>
      <c r="F55" s="3"/>
      <c r="G55" s="3"/>
      <c r="H55" s="3"/>
      <c r="I55" s="6"/>
    </row>
    <row r="56" spans="1:9" ht="21.95" customHeight="1" x14ac:dyDescent="0.25">
      <c r="A56" s="11" t="s">
        <v>101</v>
      </c>
      <c r="B56" s="11"/>
      <c r="C56" s="11" t="s">
        <v>102</v>
      </c>
      <c r="D56" s="11"/>
      <c r="E56" s="23"/>
      <c r="F56" s="12"/>
      <c r="G56" s="12"/>
      <c r="H56" s="12"/>
      <c r="I56" s="11"/>
    </row>
    <row r="57" spans="1:9" ht="21.95" customHeight="1" x14ac:dyDescent="0.25">
      <c r="A57" s="11" t="s">
        <v>101</v>
      </c>
      <c r="B57" s="11"/>
      <c r="C57" s="11" t="s">
        <v>103</v>
      </c>
      <c r="D57" s="11"/>
      <c r="E57" s="23">
        <f>C6</f>
        <v>0</v>
      </c>
      <c r="F57" s="12"/>
      <c r="G57" s="12">
        <f>C6</f>
        <v>0</v>
      </c>
      <c r="H57" s="12"/>
      <c r="I57" s="11" t="s">
        <v>104</v>
      </c>
    </row>
    <row r="58" spans="1:9" ht="21.95" customHeight="1" x14ac:dyDescent="0.25">
      <c r="A58" s="11" t="s">
        <v>101</v>
      </c>
      <c r="B58" s="11"/>
      <c r="C58" s="11" t="s">
        <v>105</v>
      </c>
      <c r="D58" s="11"/>
      <c r="E58" s="23"/>
      <c r="F58" s="12"/>
      <c r="G58" s="12">
        <f>G22</f>
        <v>16</v>
      </c>
      <c r="H58" s="12"/>
      <c r="I58" s="11"/>
    </row>
    <row r="59" spans="1:9" ht="21.95" customHeight="1" x14ac:dyDescent="0.25">
      <c r="A59" s="11" t="s">
        <v>101</v>
      </c>
      <c r="B59" s="11"/>
      <c r="C59" s="11" t="s">
        <v>106</v>
      </c>
      <c r="D59" s="11"/>
      <c r="E59" s="23"/>
      <c r="F59" s="12"/>
      <c r="G59" s="12">
        <f>G32</f>
        <v>20</v>
      </c>
      <c r="H59" s="12"/>
      <c r="I59" s="11"/>
    </row>
    <row r="60" spans="1:9" ht="21.95" customHeight="1" x14ac:dyDescent="0.25">
      <c r="A60" s="11" t="s">
        <v>101</v>
      </c>
      <c r="B60" s="11"/>
      <c r="C60" s="11" t="s">
        <v>107</v>
      </c>
      <c r="D60" s="11"/>
      <c r="E60" s="23"/>
      <c r="F60" s="12"/>
      <c r="G60" s="12">
        <f>G54</f>
        <v>16</v>
      </c>
      <c r="H60" s="12"/>
      <c r="I60" s="11"/>
    </row>
    <row r="61" spans="1:9" ht="21.95" customHeight="1" x14ac:dyDescent="0.25">
      <c r="A61" s="11" t="s">
        <v>101</v>
      </c>
      <c r="B61" s="11"/>
      <c r="C61" s="11" t="s">
        <v>108</v>
      </c>
      <c r="D61" s="11"/>
      <c r="E61" s="23"/>
      <c r="F61" s="12"/>
      <c r="G61" s="12">
        <f>0.3*G58+0.4*G59+0.3*G60</f>
        <v>17.600000000000001</v>
      </c>
      <c r="H61" s="12"/>
      <c r="I61" s="11" t="s">
        <v>109</v>
      </c>
    </row>
    <row r="62" spans="1:9" ht="21.95" customHeight="1" x14ac:dyDescent="0.25">
      <c r="A62" s="11" t="s">
        <v>101</v>
      </c>
      <c r="B62" s="11"/>
      <c r="C62" s="11" t="s">
        <v>110</v>
      </c>
      <c r="D62" s="11"/>
      <c r="E62" s="23"/>
      <c r="F62" s="12"/>
      <c r="G62" s="12">
        <f>0.5*G57+0.5*G61</f>
        <v>8.8000000000000007</v>
      </c>
      <c r="H62" s="12"/>
      <c r="I62" s="11" t="s">
        <v>111</v>
      </c>
    </row>
    <row r="63" spans="1:9" ht="21.95" customHeight="1" x14ac:dyDescent="0.25">
      <c r="A63" s="6"/>
      <c r="B63" s="6"/>
      <c r="C63" s="6"/>
      <c r="D63" s="6"/>
      <c r="E63" s="2"/>
      <c r="F63" s="3"/>
      <c r="G63" s="3"/>
      <c r="H63" s="3"/>
      <c r="I63" s="6"/>
    </row>
    <row r="64" spans="1:9" ht="21.95" customHeight="1" x14ac:dyDescent="0.25">
      <c r="A64" s="16"/>
      <c r="B64" s="15"/>
      <c r="C64" s="15"/>
      <c r="D64" s="15"/>
      <c r="E64" s="15"/>
      <c r="F64" s="15"/>
      <c r="G64" s="15"/>
      <c r="H64" s="15"/>
      <c r="I64" s="15"/>
    </row>
  </sheetData>
  <sheetProtection sheet="1" objects="1" scenarios="1" selectLockedCells="1"/>
  <autoFilter ref="A8:I62" xr:uid="{00000000-0009-0000-0000-000000000000}"/>
  <mergeCells count="5">
    <mergeCell ref="A1:I1"/>
    <mergeCell ref="A64:I64"/>
    <mergeCell ref="A2:I2"/>
    <mergeCell ref="B4:C4"/>
    <mergeCell ref="B5:C5"/>
  </mergeCells>
  <dataValidations count="2">
    <dataValidation type="decimal" allowBlank="1" prompt="Introduza a classificação da licenciatura entre 0 e 20." sqref="C6" xr:uid="{00000000-0002-0000-0000-000000000000}">
      <formula1>0</formula1>
      <formula2>20</formula2>
    </dataValidation>
    <dataValidation type="decimal" operator="greaterThanOrEqual" allowBlank="1" prompt="Introduza a quantidade ou 1/0 para assinalar." sqref="E9:E63" xr:uid="{00000000-0002-0000-0000-000001000000}">
      <formula1>0</formula1>
    </dataValidation>
  </dataValidations>
  <pageMargins left="0.75" right="0.75" top="1" bottom="1" header="0.5" footer="0.5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Grelha_Autoavaliacao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Mariana Silva</cp:lastModifiedBy>
  <cp:lastPrinted>2026-06-09T10:51:04Z</cp:lastPrinted>
  <dcterms:created xsi:type="dcterms:W3CDTF">2026-06-08T15:34:15Z</dcterms:created>
  <dcterms:modified xsi:type="dcterms:W3CDTF">2026-06-16T15:06:08Z</dcterms:modified>
</cp:coreProperties>
</file>